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vivek.redekar\Downloads\"/>
    </mc:Choice>
  </mc:AlternateContent>
  <xr:revisionPtr revIDLastSave="0" documentId="13_ncr:1_{932631DB-0B81-4D09-A611-640D211FDF03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Trades" sheetId="2" r:id="rId1"/>
    <sheet name="Dashboard" sheetId="3" r:id="rId2"/>
    <sheet name="Weekly_Review" sheetId="4" r:id="rId3"/>
    <sheet name="Rules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3" l="1"/>
  <c r="B20" i="3"/>
  <c r="C19" i="3"/>
  <c r="B19" i="3"/>
  <c r="C18" i="3"/>
  <c r="B18" i="3"/>
  <c r="C17" i="3"/>
  <c r="B17" i="3"/>
  <c r="C16" i="3"/>
  <c r="B16" i="3"/>
  <c r="C15" i="3"/>
  <c r="B15" i="3"/>
  <c r="C14" i="3"/>
  <c r="B14" i="3"/>
  <c r="C13" i="3"/>
  <c r="B13" i="3"/>
  <c r="C12" i="3"/>
  <c r="B12" i="3"/>
  <c r="Q11" i="2"/>
  <c r="O11" i="2"/>
  <c r="P11" i="2" s="1"/>
  <c r="R11" i="2"/>
  <c r="Q10" i="2"/>
  <c r="O10" i="2"/>
  <c r="P10" i="2" s="1"/>
  <c r="Q9" i="2"/>
  <c r="O9" i="2"/>
  <c r="P9" i="2" s="1"/>
  <c r="R9" i="2"/>
  <c r="Q8" i="2"/>
  <c r="Q7" i="2"/>
  <c r="O7" i="2"/>
  <c r="P7" i="2" s="1"/>
  <c r="R7" i="2"/>
  <c r="Q6" i="2"/>
  <c r="R6" i="2" s="1"/>
  <c r="O6" i="2"/>
  <c r="P6" i="2" s="1"/>
  <c r="Q5" i="2"/>
  <c r="R5" i="2"/>
  <c r="Q4" i="2"/>
  <c r="R4" i="2" s="1"/>
  <c r="O4" i="2"/>
  <c r="P4" i="2" s="1"/>
  <c r="Q3" i="2"/>
  <c r="O3" i="2"/>
  <c r="P3" i="2" s="1"/>
  <c r="Q2" i="2"/>
  <c r="R2" i="2" s="1"/>
  <c r="O2" i="2"/>
  <c r="R3" i="2" l="1"/>
  <c r="R10" i="2"/>
  <c r="R8" i="2"/>
  <c r="O8" i="2"/>
  <c r="P8" i="2" s="1"/>
  <c r="O5" i="2"/>
  <c r="P5" i="2" s="1"/>
  <c r="P2" i="2"/>
  <c r="B8" i="3" l="1"/>
  <c r="B7" i="3"/>
  <c r="B5" i="3"/>
</calcChain>
</file>

<file path=xl/sharedStrings.xml><?xml version="1.0" encoding="utf-8"?>
<sst xmlns="http://schemas.openxmlformats.org/spreadsheetml/2006/main" count="66" uniqueCount="63">
  <si>
    <t>Value</t>
  </si>
  <si>
    <t>Notes</t>
  </si>
  <si>
    <t>Breakout</t>
  </si>
  <si>
    <t>Pullback</t>
  </si>
  <si>
    <t>Range</t>
  </si>
  <si>
    <t>MeanReversion</t>
  </si>
  <si>
    <t>News</t>
  </si>
  <si>
    <t>OpeningDrive</t>
  </si>
  <si>
    <t>Options-Spread</t>
  </si>
  <si>
    <t>Scalp</t>
  </si>
  <si>
    <t>Swing</t>
  </si>
  <si>
    <t>Date</t>
  </si>
  <si>
    <t>Symbol</t>
  </si>
  <si>
    <t>Direction</t>
  </si>
  <si>
    <t>Strategy</t>
  </si>
  <si>
    <t>Setup_Tag</t>
  </si>
  <si>
    <t>Entry_Price</t>
  </si>
  <si>
    <t>Stop_Price</t>
  </si>
  <si>
    <t>Target_Price</t>
  </si>
  <si>
    <t>Qty</t>
  </si>
  <si>
    <t>Position_Risk(₹)</t>
  </si>
  <si>
    <t>Exit_Price</t>
  </si>
  <si>
    <t>Exit_Date</t>
  </si>
  <si>
    <t>Outcome</t>
  </si>
  <si>
    <t>P_L(₹)</t>
  </si>
  <si>
    <t>R_Multiple</t>
  </si>
  <si>
    <t>Equity_Before(₹)</t>
  </si>
  <si>
    <t>Risk_%_of_Equity</t>
  </si>
  <si>
    <t>Emotion</t>
  </si>
  <si>
    <t>Mistake?</t>
  </si>
  <si>
    <t>Screenshot_Link</t>
  </si>
  <si>
    <t>KPI</t>
  </si>
  <si>
    <t>Formula/Notes</t>
  </si>
  <si>
    <t>Total Trades</t>
  </si>
  <si>
    <t>Counts filled trade dates</t>
  </si>
  <si>
    <t>Win Rate</t>
  </si>
  <si>
    <t>Wins as P/L &gt; 0</t>
  </si>
  <si>
    <t>Average R</t>
  </si>
  <si>
    <t>Average R multiple (ignores blanks)</t>
  </si>
  <si>
    <t>Expectancy (R)</t>
  </si>
  <si>
    <t>Mean R per trade</t>
  </si>
  <si>
    <t>Total P/L (₹)</t>
  </si>
  <si>
    <t>Best Trade (R)</t>
  </si>
  <si>
    <t>Worst Trade (R)</t>
  </si>
  <si>
    <t>By Strategy</t>
  </si>
  <si>
    <t>Count</t>
  </si>
  <si>
    <t>Avg R</t>
  </si>
  <si>
    <t>Week_Start_Date</t>
  </si>
  <si>
    <t>#Trades</t>
  </si>
  <si>
    <t>WinRate</t>
  </si>
  <si>
    <t>Total_R</t>
  </si>
  <si>
    <t>Total_PL(₹)</t>
  </si>
  <si>
    <t>Key_Lessons</t>
  </si>
  <si>
    <t>Rules_to_Fix</t>
  </si>
  <si>
    <t>My Trading Rules</t>
  </si>
  <si>
    <t>• Review journal at end of day and once weekly; update Rules_to_Fix.</t>
  </si>
  <si>
    <t>Brokerage</t>
  </si>
  <si>
    <t xml:space="preserve">• take trade after trend confirmation do not enter ealry </t>
  </si>
  <si>
    <t>• start with 1 lot</t>
  </si>
  <si>
    <t xml:space="preserve">• Try to book minimum 1:2 and maximum is 1:4 </t>
  </si>
  <si>
    <t>• define risk of 750 Rs</t>
  </si>
  <si>
    <t xml:space="preserve">•do not look profit repetadly just want chart and premium moment </t>
  </si>
  <si>
    <t>• No overtrading: if SL hit no trade for the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</si>
</sst>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2E8F0"/>
        <bgColor rgb="FFE2E8F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2" borderId="1" xfId="0" applyFont="1" applyFill="1" applyBorder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7"/>
  <sheetViews>
    <sheetView workbookViewId="0">
      <selection activeCell="E9" sqref="E9"/>
    </sheetView>
  </sheetViews>
  <sheetFormatPr defaultRowHeight="14.4" x14ac:dyDescent="0.3"/>
  <cols>
    <col min="1" max="22" width="16" customWidth="1"/>
  </cols>
  <sheetData>
    <row r="1" spans="1:22" x14ac:dyDescent="0.3">
      <c r="A1" s="3" t="s">
        <v>11</v>
      </c>
      <c r="B1" s="3" t="s">
        <v>12</v>
      </c>
      <c r="C1" s="3" t="s">
        <v>13</v>
      </c>
      <c r="D1" s="3" t="s">
        <v>14</v>
      </c>
      <c r="E1" s="3" t="s">
        <v>15</v>
      </c>
      <c r="F1" s="3" t="s">
        <v>16</v>
      </c>
      <c r="G1" s="3" t="s">
        <v>17</v>
      </c>
      <c r="H1" s="3" t="s">
        <v>18</v>
      </c>
      <c r="I1" s="3" t="s">
        <v>19</v>
      </c>
      <c r="J1" s="3" t="s">
        <v>20</v>
      </c>
      <c r="K1" s="3" t="s">
        <v>56</v>
      </c>
      <c r="L1" s="3" t="s">
        <v>21</v>
      </c>
      <c r="M1" s="3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  <c r="V1" s="1" t="s">
        <v>1</v>
      </c>
    </row>
    <row r="2" spans="1:22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O2" t="e">
        <f>IF(C2="Long", (L2-F2)*I2, IF(C2="Short", (F2-L2)*I2, 0)) - (K2 +#REF!)</f>
        <v>#REF!</v>
      </c>
      <c r="P2">
        <f>IFERROR(O2/J2,0)</f>
        <v>0</v>
      </c>
      <c r="Q2" t="e">
        <f>#REF!</f>
        <v>#REF!</v>
      </c>
      <c r="R2">
        <f>IFERROR(J2/Q2*100,0)</f>
        <v>0</v>
      </c>
    </row>
    <row r="3" spans="1:22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O3" t="e">
        <f>IF(C3="Long", (L3-F3)*I3, IF(C3="Short", (F3-L3)*I3, 0)) - (K3 +#REF!)</f>
        <v>#REF!</v>
      </c>
      <c r="P3">
        <f>IFERROR(O3/J3,0)</f>
        <v>0</v>
      </c>
      <c r="Q3" t="e">
        <f>#REF!</f>
        <v>#REF!</v>
      </c>
      <c r="R3">
        <f>IFERROR(J3/Q3*100,0)</f>
        <v>0</v>
      </c>
    </row>
    <row r="4" spans="1:22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O4" t="e">
        <f>IF(C4="Long", (L4-F4)*I4, IF(C4="Short", (F4-L4)*I4, 0)) - (K4 +#REF!)</f>
        <v>#REF!</v>
      </c>
      <c r="P4">
        <f>IFERROR(O4/J4,0)</f>
        <v>0</v>
      </c>
      <c r="Q4" t="e">
        <f>#REF!</f>
        <v>#REF!</v>
      </c>
      <c r="R4">
        <f>IFERROR(J4/Q4*100,0)</f>
        <v>0</v>
      </c>
    </row>
    <row r="5" spans="1:22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O5" t="e">
        <f>IF(C5="Long", (L5-F5)*I5, IF(C5="Short", (F5-L5)*I5, 0)) - (K5 +#REF!)</f>
        <v>#REF!</v>
      </c>
      <c r="P5">
        <f>IFERROR(O5/J5,0)</f>
        <v>0</v>
      </c>
      <c r="Q5" t="e">
        <f>#REF!</f>
        <v>#REF!</v>
      </c>
      <c r="R5">
        <f>IFERROR(J5/Q5*100,0)</f>
        <v>0</v>
      </c>
    </row>
    <row r="6" spans="1:22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O6" t="e">
        <f>IF(C6="Long", (L6-F6)*I6, IF(C6="Short", (F6-L6)*I6, 0)) - (K6 +#REF!)</f>
        <v>#REF!</v>
      </c>
      <c r="P6">
        <f>IFERROR(O6/J6,0)</f>
        <v>0</v>
      </c>
      <c r="Q6" t="e">
        <f>#REF!</f>
        <v>#REF!</v>
      </c>
      <c r="R6">
        <f>IFERROR(J6/Q6*100,0)</f>
        <v>0</v>
      </c>
    </row>
    <row r="7" spans="1:22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O7" t="e">
        <f>IF(C7="Long", (L7-F7)*I7, IF(C7="Short", (F7-L7)*I7, 0)) - (K7 +#REF!)</f>
        <v>#REF!</v>
      </c>
      <c r="P7">
        <f>IFERROR(O7/J7,0)</f>
        <v>0</v>
      </c>
      <c r="Q7" t="e">
        <f>#REF!</f>
        <v>#REF!</v>
      </c>
      <c r="R7">
        <f>IFERROR(J7/Q7*100,0)</f>
        <v>0</v>
      </c>
    </row>
    <row r="8" spans="1:22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O8" t="e">
        <f>IF(C8="Long", (L8-F8)*I8, IF(C8="Short", (F8-L8)*I8, 0)) - (K8 +#REF!)</f>
        <v>#REF!</v>
      </c>
      <c r="P8">
        <f>IFERROR(O8/J8,0)</f>
        <v>0</v>
      </c>
      <c r="Q8" t="e">
        <f>#REF!</f>
        <v>#REF!</v>
      </c>
      <c r="R8">
        <f>IFERROR(J8/Q8*100,0)</f>
        <v>0</v>
      </c>
    </row>
    <row r="9" spans="1:22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O9" t="e">
        <f>IF(C9="Long", (L9-F9)*I9, IF(C9="Short", (F9-L9)*I9, 0)) - (K9 +#REF!)</f>
        <v>#REF!</v>
      </c>
      <c r="P9">
        <f>IFERROR(O9/J9,0)</f>
        <v>0</v>
      </c>
      <c r="Q9" t="e">
        <f>#REF!</f>
        <v>#REF!</v>
      </c>
      <c r="R9">
        <f>IFERROR(J9/Q9*100,0)</f>
        <v>0</v>
      </c>
    </row>
    <row r="10" spans="1:22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O10" t="e">
        <f>IF(C10="Long", (L10-F10)*I10, IF(C10="Short", (F10-L10)*I10, 0)) - (K10 +#REF!)</f>
        <v>#REF!</v>
      </c>
      <c r="P10">
        <f>IFERROR(O10/J10,0)</f>
        <v>0</v>
      </c>
      <c r="Q10" t="e">
        <f>#REF!</f>
        <v>#REF!</v>
      </c>
      <c r="R10">
        <f>IFERROR(J10/Q10*100,0)</f>
        <v>0</v>
      </c>
    </row>
    <row r="11" spans="1:22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O11" t="e">
        <f>IF(C11="Long", (L11-F11)*I11, IF(C11="Short", (F11-L11)*I11, 0)) - (K11 +#REF!)</f>
        <v>#REF!</v>
      </c>
      <c r="P11">
        <f>IFERROR(O11/J11,0)</f>
        <v>0</v>
      </c>
      <c r="Q11" t="e">
        <f>#REF!</f>
        <v>#REF!</v>
      </c>
      <c r="R11">
        <f>IFERROR(J11/Q11*100,0)</f>
        <v>0</v>
      </c>
    </row>
    <row r="12" spans="1:22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22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22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22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22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100-000000000000}">
          <x14:formula1>
            <xm:f>#REF!</xm:f>
          </x14:formula1>
          <xm:sqref>C2:C1000</xm:sqref>
        </x14:dataValidation>
        <x14:dataValidation type="list" allowBlank="1" showInputMessage="1" showErrorMessage="1" xr:uid="{00000000-0002-0000-0100-000001000000}">
          <x14:formula1>
            <xm:f>#REF!</xm:f>
          </x14:formula1>
          <xm:sqref>S2:S1000</xm:sqref>
        </x14:dataValidation>
        <x14:dataValidation type="list" allowBlank="1" showInputMessage="1" showErrorMessage="1" xr:uid="{00000000-0002-0000-0100-000002000000}">
          <x14:formula1>
            <xm:f>#REF!</xm:f>
          </x14:formula1>
          <xm:sqref>T2:T1000</xm:sqref>
        </x14:dataValidation>
        <x14:dataValidation type="list" allowBlank="1" showInputMessage="1" showErrorMessage="1" xr:uid="{00000000-0002-0000-0100-000003000000}">
          <x14:formula1>
            <xm:f>#REF!</xm:f>
          </x14:formula1>
          <xm:sqref>N2:N1000</xm:sqref>
        </x14:dataValidation>
        <x14:dataValidation type="list" allowBlank="1" showInputMessage="1" showErrorMessage="1" xr:uid="{00000000-0002-0000-0100-000004000000}">
          <x14:formula1>
            <xm:f>#REF!</xm:f>
          </x14:formula1>
          <xm:sqref>D2:D1000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"/>
  <sheetViews>
    <sheetView workbookViewId="0">
      <selection sqref="A1:C8"/>
    </sheetView>
  </sheetViews>
  <sheetFormatPr defaultRowHeight="14.4" x14ac:dyDescent="0.3"/>
  <cols>
    <col min="1" max="1" width="28" customWidth="1"/>
    <col min="2" max="2" width="18" customWidth="1"/>
    <col min="3" max="3" width="40" customWidth="1"/>
  </cols>
  <sheetData>
    <row r="1" spans="1:3" x14ac:dyDescent="0.3">
      <c r="A1" s="3" t="s">
        <v>31</v>
      </c>
      <c r="B1" s="3" t="s">
        <v>0</v>
      </c>
      <c r="C1" s="3" t="s">
        <v>32</v>
      </c>
    </row>
    <row r="2" spans="1:3" x14ac:dyDescent="0.3">
      <c r="A2" s="4" t="s">
        <v>33</v>
      </c>
      <c r="B2" s="4">
        <v>0</v>
      </c>
      <c r="C2" s="4" t="s">
        <v>34</v>
      </c>
    </row>
    <row r="3" spans="1:3" x14ac:dyDescent="0.3">
      <c r="A3" s="4" t="s">
        <v>35</v>
      </c>
      <c r="B3" s="4">
        <v>0</v>
      </c>
      <c r="C3" s="4" t="s">
        <v>36</v>
      </c>
    </row>
    <row r="4" spans="1:3" x14ac:dyDescent="0.3">
      <c r="A4" s="4" t="s">
        <v>37</v>
      </c>
      <c r="B4" s="4">
        <v>0</v>
      </c>
      <c r="C4" s="4" t="s">
        <v>38</v>
      </c>
    </row>
    <row r="5" spans="1:3" x14ac:dyDescent="0.3">
      <c r="A5" s="4" t="s">
        <v>39</v>
      </c>
      <c r="B5" s="4">
        <f>IFERROR(AVERAGE(Trades!P2:P1000),0)</f>
        <v>0</v>
      </c>
      <c r="C5" s="4" t="s">
        <v>40</v>
      </c>
    </row>
    <row r="6" spans="1:3" x14ac:dyDescent="0.3">
      <c r="A6" s="4" t="s">
        <v>41</v>
      </c>
      <c r="B6" s="4"/>
      <c r="C6" s="4"/>
    </row>
    <row r="7" spans="1:3" x14ac:dyDescent="0.3">
      <c r="A7" s="4" t="s">
        <v>42</v>
      </c>
      <c r="B7" s="4">
        <f>IFERROR(MAX(Trades!P2:P1000),0)</f>
        <v>0</v>
      </c>
      <c r="C7" s="4"/>
    </row>
    <row r="8" spans="1:3" x14ac:dyDescent="0.3">
      <c r="A8" s="4" t="s">
        <v>43</v>
      </c>
      <c r="B8" s="4">
        <f>IFERROR(MIN(Trades!P2:P1000),0)</f>
        <v>0</v>
      </c>
      <c r="C8" s="4"/>
    </row>
    <row r="10" spans="1:3" x14ac:dyDescent="0.3">
      <c r="A10" s="5" t="s">
        <v>44</v>
      </c>
      <c r="B10" s="4" t="s">
        <v>45</v>
      </c>
      <c r="C10" s="4" t="s">
        <v>46</v>
      </c>
    </row>
    <row r="11" spans="1:3" x14ac:dyDescent="0.3">
      <c r="A11" s="5" t="s">
        <v>14</v>
      </c>
      <c r="B11" s="5" t="s">
        <v>45</v>
      </c>
      <c r="C11" s="5" t="s">
        <v>46</v>
      </c>
    </row>
    <row r="12" spans="1:3" x14ac:dyDescent="0.3">
      <c r="A12" s="4" t="s">
        <v>2</v>
      </c>
      <c r="B12" s="4">
        <f>COUNTIF(Trades!D2:D1000,"Breakout")</f>
        <v>0</v>
      </c>
      <c r="C12" s="4">
        <f>IFERROR(AVERAGEIF(Trades!D2:D1000,"Breakout",Trades!P2:P1000),0)</f>
        <v>0</v>
      </c>
    </row>
    <row r="13" spans="1:3" x14ac:dyDescent="0.3">
      <c r="A13" s="4" t="s">
        <v>3</v>
      </c>
      <c r="B13" s="4">
        <f>COUNTIF(Trades!D2:D1000,"Pullback")</f>
        <v>0</v>
      </c>
      <c r="C13" s="4">
        <f>IFERROR(AVERAGEIF(Trades!D2:D1000,"Pullback",Trades!P2:P1000),0)</f>
        <v>0</v>
      </c>
    </row>
    <row r="14" spans="1:3" x14ac:dyDescent="0.3">
      <c r="A14" s="4" t="s">
        <v>4</v>
      </c>
      <c r="B14" s="4">
        <f>COUNTIF(Trades!D2:D1000,"Range")</f>
        <v>0</v>
      </c>
      <c r="C14" s="4">
        <f>IFERROR(AVERAGEIF(Trades!D2:D1000,"Range",Trades!P2:P1000),0)</f>
        <v>0</v>
      </c>
    </row>
    <row r="15" spans="1:3" x14ac:dyDescent="0.3">
      <c r="A15" s="4" t="s">
        <v>5</v>
      </c>
      <c r="B15" s="4">
        <f>COUNTIF(Trades!D2:D1000,"MeanReversion")</f>
        <v>0</v>
      </c>
      <c r="C15" s="4">
        <f>IFERROR(AVERAGEIF(Trades!D2:D1000,"MeanReversion",Trades!P2:P1000),0)</f>
        <v>0</v>
      </c>
    </row>
    <row r="16" spans="1:3" x14ac:dyDescent="0.3">
      <c r="A16" s="4" t="s">
        <v>6</v>
      </c>
      <c r="B16" s="4">
        <f>COUNTIF(Trades!D2:D1000,"News")</f>
        <v>0</v>
      </c>
      <c r="C16" s="4">
        <f>IFERROR(AVERAGEIF(Trades!D2:D1000,"News",Trades!P2:P1000),0)</f>
        <v>0</v>
      </c>
    </row>
    <row r="17" spans="1:3" x14ac:dyDescent="0.3">
      <c r="A17" s="4" t="s">
        <v>7</v>
      </c>
      <c r="B17" s="4">
        <f>COUNTIF(Trades!D2:D1000,"OpeningDrive")</f>
        <v>0</v>
      </c>
      <c r="C17" s="4">
        <f>IFERROR(AVERAGEIF(Trades!D2:D1000,"OpeningDrive",Trades!P2:P1000),0)</f>
        <v>0</v>
      </c>
    </row>
    <row r="18" spans="1:3" x14ac:dyDescent="0.3">
      <c r="A18" s="4" t="s">
        <v>8</v>
      </c>
      <c r="B18" s="4">
        <f>COUNTIF(Trades!D2:D1000,"Options-Spread")</f>
        <v>0</v>
      </c>
      <c r="C18" s="4">
        <f>IFERROR(AVERAGEIF(Trades!D2:D1000,"Options-Spread",Trades!P2:P1000),0)</f>
        <v>0</v>
      </c>
    </row>
    <row r="19" spans="1:3" x14ac:dyDescent="0.3">
      <c r="A19" s="4" t="s">
        <v>9</v>
      </c>
      <c r="B19" s="4">
        <f>COUNTIF(Trades!D2:D1000,"Scalp")</f>
        <v>0</v>
      </c>
      <c r="C19" s="4">
        <f>IFERROR(AVERAGEIF(Trades!D2:D1000,"Scalp",Trades!P2:P1000),0)</f>
        <v>0</v>
      </c>
    </row>
    <row r="20" spans="1:3" x14ac:dyDescent="0.3">
      <c r="A20" s="4" t="s">
        <v>10</v>
      </c>
      <c r="B20" s="4">
        <f>COUNTIF(Trades!D2:D1000,"Swing")</f>
        <v>0</v>
      </c>
      <c r="C20" s="4">
        <f>IFERROR(AVERAGEIF(Trades!D2:D1000,"Swing",Trades!P2:P1000),0)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/>
  </sheetViews>
  <sheetFormatPr defaultRowHeight="14.4" x14ac:dyDescent="0.3"/>
  <cols>
    <col min="1" max="7" width="22" customWidth="1"/>
  </cols>
  <sheetData>
    <row r="1" spans="1:7" x14ac:dyDescent="0.3">
      <c r="A1" s="1" t="s">
        <v>47</v>
      </c>
      <c r="B1" s="1" t="s">
        <v>48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8"/>
  <sheetViews>
    <sheetView tabSelected="1" workbookViewId="0">
      <selection activeCell="A13" sqref="A13"/>
    </sheetView>
  </sheetViews>
  <sheetFormatPr defaultRowHeight="14.4" x14ac:dyDescent="0.3"/>
  <cols>
    <col min="1" max="1" width="95" customWidth="1"/>
  </cols>
  <sheetData>
    <row r="1" spans="1:1" x14ac:dyDescent="0.3">
      <c r="A1" s="2" t="s">
        <v>54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60</v>
      </c>
    </row>
    <row r="5" spans="1:1" x14ac:dyDescent="0.3">
      <c r="A5" t="s">
        <v>59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Trades</vt:lpstr>
      <vt:lpstr>Dashboard</vt:lpstr>
      <vt:lpstr>Weekly_Review</vt:lpstr>
      <vt:lpstr>Rules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Vivek Redekar</cp:lastModifiedBy>
  <dcterms:created xsi:type="dcterms:W3CDTF">2025-08-27T11:43:02Z</dcterms:created>
  <dcterms:modified xsi:type="dcterms:W3CDTF">2025-08-27T11:50:07Z</dcterms:modified>
</cp:coreProperties>
</file>